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5" r:id="rId1"/>
  </sheets>
  <definedNames>
    <definedName name="_xlnm.Print_Area" localSheetId="0">Лист1!$A$1:$Z$45</definedName>
  </definedNames>
  <calcPr calcId="152511"/>
</workbook>
</file>

<file path=xl/calcChain.xml><?xml version="1.0" encoding="utf-8"?>
<calcChain xmlns="http://schemas.openxmlformats.org/spreadsheetml/2006/main">
  <c r="J18" i="5" l="1"/>
  <c r="I18" i="5"/>
  <c r="J14" i="5"/>
  <c r="I14" i="5"/>
  <c r="K22" i="5" l="1"/>
  <c r="K21" i="5"/>
  <c r="K20" i="5"/>
  <c r="K19" i="5"/>
  <c r="K17" i="5"/>
  <c r="K16" i="5"/>
  <c r="K18" i="5" l="1"/>
  <c r="M15" i="5"/>
  <c r="J31" i="5"/>
  <c r="I31" i="5"/>
  <c r="K33" i="5"/>
  <c r="K32" i="5"/>
  <c r="K30" i="5"/>
  <c r="K29" i="5"/>
  <c r="K28" i="5"/>
  <c r="J27" i="5"/>
  <c r="I27" i="5"/>
  <c r="J23" i="5"/>
  <c r="I23" i="5"/>
  <c r="K25" i="5"/>
  <c r="K26" i="5"/>
  <c r="K31" i="5" l="1"/>
  <c r="K27" i="5"/>
  <c r="N23" i="5" l="1"/>
  <c r="O23" i="5"/>
  <c r="P23" i="5"/>
  <c r="M24" i="5" l="1"/>
  <c r="M23" i="5" s="1"/>
  <c r="K24" i="5"/>
  <c r="K23" i="5" s="1"/>
  <c r="P14" i="5"/>
  <c r="O14" i="5"/>
  <c r="N14" i="5"/>
  <c r="K15" i="5" l="1"/>
  <c r="K14" i="5" s="1"/>
  <c r="M14" i="5" l="1"/>
  <c r="M34" i="5" s="1"/>
  <c r="I34" i="5"/>
  <c r="J34" i="5"/>
  <c r="K34" i="5"/>
</calcChain>
</file>

<file path=xl/sharedStrings.xml><?xml version="1.0" encoding="utf-8"?>
<sst xmlns="http://schemas.openxmlformats.org/spreadsheetml/2006/main" count="137" uniqueCount="97">
  <si>
    <t>1.1.</t>
  </si>
  <si>
    <t>№ п/п</t>
  </si>
  <si>
    <t>Количество в натуральных показателях</t>
  </si>
  <si>
    <t>Собственные средства</t>
  </si>
  <si>
    <t>Заемные средства</t>
  </si>
  <si>
    <t>Бюджетные средства</t>
  </si>
  <si>
    <t>2.1.</t>
  </si>
  <si>
    <t>шт.</t>
  </si>
  <si>
    <t>3.1.</t>
  </si>
  <si>
    <t>Причины отклонения</t>
  </si>
  <si>
    <t>-</t>
  </si>
  <si>
    <t>к-т</t>
  </si>
  <si>
    <t>4.1.</t>
  </si>
  <si>
    <t>2.2.</t>
  </si>
  <si>
    <t>2.3.</t>
  </si>
  <si>
    <t>2.4.</t>
  </si>
  <si>
    <t>5.1.</t>
  </si>
  <si>
    <t>5.2.</t>
  </si>
  <si>
    <t>ед.</t>
  </si>
  <si>
    <t>Примечание:</t>
  </si>
  <si>
    <t>Прибыль</t>
  </si>
  <si>
    <t>Приложение 5</t>
  </si>
  <si>
    <t>к Правилам осуществления деятельности</t>
  </si>
  <si>
    <t>субъектами естественных монополий</t>
  </si>
  <si>
    <t>форма 1</t>
  </si>
  <si>
    <t>Акционерное общество "Атырауская теплоэлектроцентраль", производство и снабжение тепловой энергией</t>
  </si>
  <si>
    <t>наименование субъекта, вид деятельности</t>
  </si>
  <si>
    <t>Информация о плановых и фактических объемах предоставления регулируемых услуг (товаров, работ)</t>
  </si>
  <si>
    <t>Отчет о прибылях и убытках**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</si>
  <si>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</si>
  <si>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</si>
  <si>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</si>
  <si>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</si>
  <si>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</si>
  <si>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</si>
  <si>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>Наименование мероприятий по Инвестпрограмме</t>
  </si>
  <si>
    <t>Единица изме-рения</t>
  </si>
  <si>
    <t>Период предоставления услуги в рамках инвестиционной программы</t>
  </si>
  <si>
    <t>План</t>
  </si>
  <si>
    <t xml:space="preserve">Факт 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</si>
  <si>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</si>
  <si>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</si>
  <si>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</si>
  <si>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</si>
  <si>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Факт</t>
  </si>
  <si>
    <t>Амортизация</t>
  </si>
  <si>
    <t>Факт прошлого года</t>
  </si>
  <si>
    <t>факт текущего года</t>
  </si>
  <si>
    <t>I.  Информация об исполнений Инвестпрограммы</t>
  </si>
  <si>
    <t>Производство и снабжение тепловой энергией потребителей г.Атырау</t>
  </si>
  <si>
    <t>Итого по Инвестпрограмме:</t>
  </si>
  <si>
    <t>х</t>
  </si>
  <si>
    <t>II.  Технико-экономические показатели:</t>
  </si>
  <si>
    <t>Объем производства тепловой энергии</t>
  </si>
  <si>
    <t>тыс.Гкал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</si>
  <si>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</si>
  <si>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</si>
  <si>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</si>
  <si>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</si>
  <si>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</si>
  <si>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</si>
  <si>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</si>
  <si>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2.6.</t>
  </si>
  <si>
    <t>Количество аварий и отказов, всего</t>
  </si>
  <si>
    <t>кол-во</t>
  </si>
  <si>
    <t>4.2.</t>
  </si>
  <si>
    <t>Аварий нет</t>
  </si>
  <si>
    <t>Отклонение</t>
  </si>
  <si>
    <t>1. Энергетическое оборудование</t>
  </si>
  <si>
    <t>3.2.</t>
  </si>
  <si>
    <t>3.3.</t>
  </si>
  <si>
    <t>2. Оборудование для турбинного цеха</t>
  </si>
  <si>
    <t>3. Оборудование для котельного цеха</t>
  </si>
  <si>
    <t>4. Оборудование ХВО</t>
  </si>
  <si>
    <t>5. Автотехника</t>
  </si>
  <si>
    <t>Информация  об ожидаемом исполнении инвестиционной программы на 2023 год по итогам 2023 года.</t>
  </si>
  <si>
    <t>2023 год</t>
  </si>
  <si>
    <t>Приобретение и монтаж турбины  типа ПТ-25-90/10 М (К-30) ст.№11 (I-этап)</t>
  </si>
  <si>
    <t>1.2.</t>
  </si>
  <si>
    <t>1.3.</t>
  </si>
  <si>
    <t>Строительство нового здания  мастерских электроцеха</t>
  </si>
  <si>
    <t>раб</t>
  </si>
  <si>
    <t>Монтаж фундамента  для к/а типа ТГМ-151Б ст.№15</t>
  </si>
  <si>
    <t>Приобретение и монтаж ПВД   для т/а ст.№7  типа ПВ-180-180-20-1 - 2 ед.;  ПВ-180-180-35-1 - 1ед.</t>
  </si>
  <si>
    <t>Приобретение и монтаж "Редукционно-охладитель-ной установки" 100т/ч,  10,0/1,0-1,6МПа 540/280-350°С</t>
  </si>
  <si>
    <t>Приобретение  стопорного клапана для т/а ст.№7</t>
  </si>
  <si>
    <t>Приобретение насоса  ПЭ-270-150/3   с эл.двигателем</t>
  </si>
  <si>
    <t>Приобретение расширителя дренажей РД V 7,5м3 Р-1,5 кгс/см2 для 2-ой очереди</t>
  </si>
  <si>
    <t>Приобретение задвижек с эл.приводом типа 976-175-ЭБ, РУ-23,5 Т-250С</t>
  </si>
  <si>
    <t>Приобретение  водоуказательных приборов  прямого действия (ВУК) типа Т-228Б</t>
  </si>
  <si>
    <t>4.3.</t>
  </si>
  <si>
    <t>Приобретение  дренажных насосов с эл.двигателем  марки  К45/30 7,5кВт, 3000об/мин</t>
  </si>
  <si>
    <t>Приобретение насоса марки Д-320-50 с эл.двигателем 75 кВт 1480 об/мин АИР250S4</t>
  </si>
  <si>
    <t>Приобретение установки обратного осмоса производительностью 150 м3/ч (II- этап)</t>
  </si>
  <si>
    <t>Приобретение самосвала марки ГАЗС41R13</t>
  </si>
  <si>
    <t>Приобретение вакуумной машины марки КАМАЗ65115-50 МВ-10Д, 10 тн</t>
  </si>
  <si>
    <t>В настоящее время материал по корректировке   утвержденной инвестиционной программы АО "Атырауская ТЭЦ" по регулируемой услуге по производству и снабжению тепловой энергией на 2023 год по мероприятиям, сохраняя сумму затрат по инвестиционной  составляющей на 2023 год на уровне, принятой в утвержденной тарифной смете на  2021-2025 годы  находится на рассмотрении в Департаменте Комитета по регулированию естественных монополий Министерства национальной экономики РК по Атырауской области.     По всем мероприятиям, включенным в скоректированную Инвестиционную программу на 2023 год работы ведутся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</si>
</sst>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Fill="1" applyAlignme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textRotation="90" wrapText="1"/>
    </xf>
    <xf numFmtId="164" fontId="8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justify" vertical="top" wrapText="1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/>
    </xf>
    <xf numFmtId="164" fontId="3" fillId="0" borderId="2" xfId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top" wrapText="1"/>
    </xf>
    <xf numFmtId="0" fontId="11" fillId="0" borderId="0" xfId="0" applyFont="1" applyFill="1" applyAlignment="1">
      <alignment vertical="center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164" fontId="3" fillId="0" borderId="1" xfId="1" applyFont="1" applyFill="1" applyBorder="1"/>
    <xf numFmtId="4" fontId="3" fillId="0" borderId="1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5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4" fontId="3" fillId="0" borderId="0" xfId="0" applyNumberFormat="1" applyFont="1" applyFill="1"/>
    <xf numFmtId="164" fontId="3" fillId="0" borderId="0" xfId="1" applyFont="1" applyFill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0" fontId="3" fillId="0" borderId="3" xfId="0" applyNumberFormat="1" applyFont="1" applyFill="1" applyBorder="1" applyAlignment="1">
      <alignment vertical="top" wrapText="1"/>
    </xf>
    <xf numFmtId="164" fontId="3" fillId="0" borderId="3" xfId="1" applyFont="1" applyFill="1" applyBorder="1" applyAlignment="1">
      <alignment vertical="top"/>
    </xf>
    <xf numFmtId="164" fontId="3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textRotation="90"/>
    </xf>
    <xf numFmtId="0" fontId="3" fillId="0" borderId="3" xfId="0" applyFont="1" applyFill="1" applyBorder="1" applyAlignment="1">
      <alignment vertical="center" textRotation="90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center" vertical="top" wrapText="1"/>
    </xf>
    <xf numFmtId="164" fontId="8" fillId="0" borderId="3" xfId="0" applyNumberFormat="1" applyFont="1" applyFill="1" applyBorder="1" applyAlignment="1">
      <alignment vertical="top"/>
    </xf>
    <xf numFmtId="164" fontId="3" fillId="0" borderId="1" xfId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1" xfId="0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/>
    <xf numFmtId="0" fontId="12" fillId="0" borderId="0" xfId="0" applyFont="1" applyFill="1"/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2" fontId="3" fillId="2" borderId="1" xfId="0" applyNumberFormat="1" applyFont="1" applyFill="1" applyBorder="1"/>
    <xf numFmtId="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tabSelected="1" zoomScale="80" zoomScaleNormal="80" workbookViewId="0">
      <selection activeCell="O10" sqref="O10:O11"/>
    </sheetView>
  </sheetViews>
  <sheetFormatPr defaultRowHeight="15" x14ac:dyDescent="0.25"/>
  <cols>
    <col min="1" max="1" width="6.7109375" style="7" customWidth="1"/>
    <col min="2" max="2" width="26.85546875" style="7" customWidth="1"/>
    <col min="3" max="3" width="36.7109375" style="7" customWidth="1"/>
    <col min="4" max="4" width="9.7109375" style="8" customWidth="1"/>
    <col min="5" max="6" width="9.140625" style="7" customWidth="1"/>
    <col min="7" max="7" width="15.5703125" style="7" customWidth="1"/>
    <col min="8" max="8" width="30.42578125" style="7" hidden="1" customWidth="1"/>
    <col min="9" max="9" width="16.5703125" style="7" customWidth="1"/>
    <col min="10" max="10" width="16.140625" style="7" customWidth="1"/>
    <col min="11" max="11" width="15.7109375" style="7" customWidth="1"/>
    <col min="12" max="12" width="19.42578125" style="7" customWidth="1"/>
    <col min="13" max="13" width="15.140625" style="7" customWidth="1"/>
    <col min="14" max="14" width="10.28515625" style="7" customWidth="1"/>
    <col min="15" max="15" width="10.140625" style="7" customWidth="1"/>
    <col min="16" max="16" width="13.85546875" style="7" customWidth="1"/>
    <col min="17" max="17" width="10.42578125" style="7" customWidth="1"/>
    <col min="18" max="18" width="11.42578125" style="7" customWidth="1"/>
    <col min="19" max="19" width="10.140625" style="7" customWidth="1"/>
    <col min="20" max="20" width="10.28515625" style="7" customWidth="1"/>
    <col min="21" max="22" width="9.140625" style="7"/>
    <col min="23" max="23" width="10" style="7" customWidth="1"/>
    <col min="24" max="24" width="10.140625" style="7" customWidth="1"/>
    <col min="25" max="25" width="32.85546875" style="7" customWidth="1"/>
    <col min="26" max="26" width="21.42578125" style="7" customWidth="1"/>
    <col min="27" max="16384" width="9.140625" style="7"/>
  </cols>
  <sheetData>
    <row r="1" spans="1:26" s="3" customFormat="1" ht="15.75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2"/>
      <c r="P1" s="2"/>
      <c r="Q1" s="2"/>
      <c r="R1" s="2"/>
      <c r="S1" s="2"/>
      <c r="T1" s="2"/>
      <c r="Z1" s="68" t="s">
        <v>21</v>
      </c>
    </row>
    <row r="2" spans="1:26" s="3" customFormat="1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  <c r="P2" s="2"/>
      <c r="Q2" s="2"/>
      <c r="R2" s="2"/>
      <c r="S2" s="2"/>
      <c r="T2" s="2"/>
      <c r="Z2" s="4" t="s">
        <v>22</v>
      </c>
    </row>
    <row r="3" spans="1:26" s="3" customFormat="1" ht="15.75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2"/>
      <c r="P3" s="2"/>
      <c r="Q3" s="2"/>
      <c r="R3" s="2"/>
      <c r="S3" s="2"/>
      <c r="T3" s="2"/>
      <c r="Z3" s="4" t="s">
        <v>23</v>
      </c>
    </row>
    <row r="4" spans="1:26" ht="42" customHeight="1" x14ac:dyDescent="0.3">
      <c r="A4" s="98" t="s">
        <v>75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 t="s">
        <v>24</v>
      </c>
    </row>
    <row r="5" spans="1:26" ht="4.5" customHeight="1" x14ac:dyDescent="0.25"/>
    <row r="6" spans="1:26" s="10" customFormat="1" ht="15" customHeight="1" x14ac:dyDescent="0.2">
      <c r="A6" s="99" t="s">
        <v>25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6" s="10" customFormat="1" ht="14.25" x14ac:dyDescent="0.2">
      <c r="A7" s="9"/>
      <c r="D7" s="11"/>
      <c r="F7" s="12" t="s">
        <v>26</v>
      </c>
      <c r="G7" s="12"/>
      <c r="H7" s="12"/>
      <c r="I7" s="12"/>
      <c r="J7" s="12"/>
      <c r="K7" s="12"/>
      <c r="L7" s="1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9" spans="1:26" ht="47.25" customHeight="1" x14ac:dyDescent="0.25">
      <c r="A9" s="111" t="s">
        <v>1</v>
      </c>
      <c r="B9" s="104" t="s">
        <v>27</v>
      </c>
      <c r="C9" s="104"/>
      <c r="D9" s="104"/>
      <c r="E9" s="104"/>
      <c r="F9" s="104"/>
      <c r="G9" s="104"/>
      <c r="H9" s="104" t="s">
        <v>28</v>
      </c>
      <c r="I9" s="104" t="s">
        <v>29</v>
      </c>
      <c r="J9" s="104"/>
      <c r="K9" s="104"/>
      <c r="L9" s="104"/>
      <c r="M9" s="105" t="s">
        <v>30</v>
      </c>
      <c r="N9" s="106"/>
      <c r="O9" s="106"/>
      <c r="P9" s="107"/>
      <c r="Q9" s="104" t="s">
        <v>31</v>
      </c>
      <c r="R9" s="104"/>
      <c r="S9" s="104"/>
      <c r="T9" s="104"/>
      <c r="U9" s="104"/>
      <c r="V9" s="104"/>
      <c r="W9" s="104"/>
      <c r="X9" s="104"/>
      <c r="Y9" s="104" t="s">
        <v>32</v>
      </c>
      <c r="Z9" s="104" t="s">
        <v>33</v>
      </c>
    </row>
    <row r="10" spans="1:26" ht="150.75" customHeight="1" x14ac:dyDescent="0.25">
      <c r="A10" s="111"/>
      <c r="B10" s="104" t="s">
        <v>34</v>
      </c>
      <c r="C10" s="104" t="s">
        <v>35</v>
      </c>
      <c r="D10" s="104" t="s">
        <v>36</v>
      </c>
      <c r="E10" s="104" t="s">
        <v>2</v>
      </c>
      <c r="F10" s="104"/>
      <c r="G10" s="104" t="s">
        <v>37</v>
      </c>
      <c r="H10" s="104"/>
      <c r="I10" s="104" t="s">
        <v>38</v>
      </c>
      <c r="J10" s="104" t="s">
        <v>39</v>
      </c>
      <c r="K10" s="104" t="s">
        <v>67</v>
      </c>
      <c r="L10" s="104" t="s">
        <v>9</v>
      </c>
      <c r="M10" s="105" t="s">
        <v>3</v>
      </c>
      <c r="N10" s="106"/>
      <c r="O10" s="104" t="s">
        <v>4</v>
      </c>
      <c r="P10" s="104" t="s">
        <v>5</v>
      </c>
      <c r="Q10" s="104" t="s">
        <v>40</v>
      </c>
      <c r="R10" s="104"/>
      <c r="S10" s="104" t="s">
        <v>41</v>
      </c>
      <c r="T10" s="104"/>
      <c r="U10" s="104" t="s">
        <v>42</v>
      </c>
      <c r="V10" s="104"/>
      <c r="W10" s="104" t="s">
        <v>43</v>
      </c>
      <c r="X10" s="104"/>
      <c r="Y10" s="104"/>
      <c r="Z10" s="104"/>
    </row>
    <row r="11" spans="1:26" ht="58.5" customHeight="1" x14ac:dyDescent="0.25">
      <c r="A11" s="111"/>
      <c r="B11" s="104"/>
      <c r="C11" s="104"/>
      <c r="D11" s="104"/>
      <c r="E11" s="13" t="s">
        <v>38</v>
      </c>
      <c r="F11" s="13" t="s">
        <v>44</v>
      </c>
      <c r="G11" s="104"/>
      <c r="H11" s="104"/>
      <c r="I11" s="104"/>
      <c r="J11" s="104"/>
      <c r="K11" s="104"/>
      <c r="L11" s="104"/>
      <c r="M11" s="13" t="s">
        <v>45</v>
      </c>
      <c r="N11" s="13" t="s">
        <v>20</v>
      </c>
      <c r="O11" s="104"/>
      <c r="P11" s="104"/>
      <c r="Q11" s="1" t="s">
        <v>46</v>
      </c>
      <c r="R11" s="1" t="s">
        <v>47</v>
      </c>
      <c r="S11" s="1" t="s">
        <v>46</v>
      </c>
      <c r="T11" s="1" t="s">
        <v>47</v>
      </c>
      <c r="U11" s="1" t="s">
        <v>38</v>
      </c>
      <c r="V11" s="1" t="s">
        <v>44</v>
      </c>
      <c r="W11" s="1" t="s">
        <v>46</v>
      </c>
      <c r="X11" s="1" t="s">
        <v>47</v>
      </c>
      <c r="Y11" s="104"/>
      <c r="Z11" s="104"/>
    </row>
    <row r="12" spans="1:26" s="14" customFormat="1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3">
        <v>18</v>
      </c>
      <c r="S12" s="13">
        <v>19</v>
      </c>
      <c r="T12" s="13">
        <v>20</v>
      </c>
      <c r="U12" s="13">
        <v>21</v>
      </c>
      <c r="V12" s="13">
        <v>22</v>
      </c>
      <c r="W12" s="13">
        <v>23</v>
      </c>
      <c r="X12" s="13">
        <v>24</v>
      </c>
      <c r="Y12" s="13">
        <v>25</v>
      </c>
      <c r="Z12" s="13">
        <v>26</v>
      </c>
    </row>
    <row r="13" spans="1:26" s="14" customFormat="1" ht="26.25" customHeight="1" x14ac:dyDescent="0.25">
      <c r="A13" s="108" t="s">
        <v>48</v>
      </c>
      <c r="B13" s="109"/>
      <c r="C13" s="109"/>
      <c r="D13" s="109"/>
      <c r="E13" s="110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71"/>
      <c r="X13" s="71"/>
      <c r="Y13" s="13"/>
      <c r="Z13" s="13"/>
    </row>
    <row r="14" spans="1:26" ht="21.75" customHeight="1" x14ac:dyDescent="0.25">
      <c r="A14" s="100" t="s">
        <v>68</v>
      </c>
      <c r="B14" s="100"/>
      <c r="C14" s="100"/>
      <c r="D14" s="15"/>
      <c r="E14" s="16"/>
      <c r="F14" s="16"/>
      <c r="G14" s="16"/>
      <c r="H14" s="17"/>
      <c r="I14" s="18">
        <f>SUM(I15:I17)</f>
        <v>305354.34999999998</v>
      </c>
      <c r="J14" s="18">
        <f t="shared" ref="J14:K14" si="0">SUM(J15:J17)</f>
        <v>0</v>
      </c>
      <c r="K14" s="18">
        <f t="shared" si="0"/>
        <v>-305354.34999999998</v>
      </c>
      <c r="L14" s="16"/>
      <c r="M14" s="18">
        <f>SUM(M15:M15)</f>
        <v>0</v>
      </c>
      <c r="N14" s="18">
        <f>SUM(N15:N15)</f>
        <v>0</v>
      </c>
      <c r="O14" s="18">
        <f>SUM(O15:O15)</f>
        <v>0</v>
      </c>
      <c r="P14" s="18">
        <f>SUM(P15:P15)</f>
        <v>0</v>
      </c>
      <c r="Q14" s="16"/>
      <c r="R14" s="16"/>
      <c r="S14" s="16"/>
      <c r="T14" s="16"/>
      <c r="U14" s="16"/>
      <c r="V14" s="16"/>
      <c r="W14" s="72"/>
      <c r="X14" s="72"/>
      <c r="Y14" s="16"/>
      <c r="Z14" s="17"/>
    </row>
    <row r="15" spans="1:26" ht="35.25" customHeight="1" x14ac:dyDescent="0.25">
      <c r="A15" s="19" t="s">
        <v>0</v>
      </c>
      <c r="B15" s="101" t="s">
        <v>49</v>
      </c>
      <c r="C15" s="41" t="s">
        <v>77</v>
      </c>
      <c r="D15" s="22" t="s">
        <v>11</v>
      </c>
      <c r="E15" s="22">
        <v>1</v>
      </c>
      <c r="F15" s="22"/>
      <c r="G15" s="91" t="s">
        <v>76</v>
      </c>
      <c r="H15" s="17"/>
      <c r="I15" s="20">
        <v>284244.90999999997</v>
      </c>
      <c r="J15" s="20">
        <v>0</v>
      </c>
      <c r="K15" s="20">
        <f t="shared" ref="K15:K22" si="1">J15-I15</f>
        <v>-284244.90999999997</v>
      </c>
      <c r="L15" s="70"/>
      <c r="M15" s="20">
        <f>J15</f>
        <v>0</v>
      </c>
      <c r="N15" s="18"/>
      <c r="O15" s="18"/>
      <c r="P15" s="18"/>
      <c r="Q15" s="16"/>
      <c r="R15" s="16"/>
      <c r="S15" s="16"/>
      <c r="T15" s="16"/>
      <c r="U15" s="16"/>
      <c r="V15" s="16"/>
      <c r="W15" s="15"/>
      <c r="X15" s="15"/>
      <c r="Y15" s="51"/>
      <c r="Z15" s="17"/>
    </row>
    <row r="16" spans="1:26" ht="30.75" customHeight="1" x14ac:dyDescent="0.25">
      <c r="A16" s="19" t="s">
        <v>78</v>
      </c>
      <c r="B16" s="102"/>
      <c r="C16" s="41" t="s">
        <v>80</v>
      </c>
      <c r="D16" s="87" t="s">
        <v>81</v>
      </c>
      <c r="E16" s="87">
        <v>1</v>
      </c>
      <c r="F16" s="22"/>
      <c r="G16" s="92"/>
      <c r="H16" s="17"/>
      <c r="I16" s="20">
        <v>12244.04</v>
      </c>
      <c r="J16" s="25"/>
      <c r="K16" s="20">
        <f t="shared" si="1"/>
        <v>-12244.04</v>
      </c>
      <c r="L16" s="21"/>
      <c r="M16" s="25"/>
      <c r="N16" s="18"/>
      <c r="O16" s="16"/>
      <c r="P16" s="16"/>
      <c r="Q16" s="16"/>
      <c r="R16" s="26"/>
      <c r="S16" s="27"/>
      <c r="T16" s="28"/>
      <c r="U16" s="23"/>
      <c r="V16" s="29"/>
      <c r="W16" s="89"/>
      <c r="X16" s="89"/>
      <c r="Y16" s="26"/>
      <c r="Z16" s="17"/>
    </row>
    <row r="17" spans="1:26" ht="32.25" customHeight="1" x14ac:dyDescent="0.25">
      <c r="A17" s="19" t="s">
        <v>79</v>
      </c>
      <c r="B17" s="103"/>
      <c r="C17" s="41" t="s">
        <v>82</v>
      </c>
      <c r="D17" s="87" t="s">
        <v>81</v>
      </c>
      <c r="E17" s="22">
        <v>1</v>
      </c>
      <c r="F17" s="22"/>
      <c r="G17" s="93"/>
      <c r="H17" s="17"/>
      <c r="I17" s="20">
        <v>8865.4</v>
      </c>
      <c r="J17" s="25"/>
      <c r="K17" s="20">
        <f t="shared" si="1"/>
        <v>-8865.4</v>
      </c>
      <c r="L17" s="21"/>
      <c r="M17" s="25"/>
      <c r="N17" s="18"/>
      <c r="O17" s="16"/>
      <c r="P17" s="16"/>
      <c r="Q17" s="16"/>
      <c r="R17" s="26"/>
      <c r="S17" s="27"/>
      <c r="T17" s="28"/>
      <c r="U17" s="23"/>
      <c r="V17" s="29"/>
      <c r="W17" s="89"/>
      <c r="X17" s="89"/>
      <c r="Y17" s="26"/>
      <c r="Z17" s="17"/>
    </row>
    <row r="18" spans="1:26" ht="22.5" customHeight="1" x14ac:dyDescent="0.25">
      <c r="A18" s="100" t="s">
        <v>71</v>
      </c>
      <c r="B18" s="100"/>
      <c r="C18" s="100"/>
      <c r="D18" s="22"/>
      <c r="E18" s="22"/>
      <c r="F18" s="22"/>
      <c r="G18" s="24"/>
      <c r="H18" s="17"/>
      <c r="I18" s="25">
        <f>SUM(I19:I22)</f>
        <v>78567.95</v>
      </c>
      <c r="J18" s="25">
        <f t="shared" ref="J18:K18" si="2">SUM(J19:J22)</f>
        <v>0</v>
      </c>
      <c r="K18" s="25">
        <f t="shared" si="2"/>
        <v>-78567.95</v>
      </c>
      <c r="L18" s="21"/>
      <c r="M18" s="25"/>
      <c r="N18" s="18"/>
      <c r="O18" s="16"/>
      <c r="P18" s="16"/>
      <c r="Q18" s="16"/>
      <c r="R18" s="26"/>
      <c r="S18" s="27"/>
      <c r="T18" s="28"/>
      <c r="U18" s="23"/>
      <c r="V18" s="29"/>
      <c r="W18" s="1"/>
      <c r="X18" s="1"/>
      <c r="Y18" s="26"/>
      <c r="Z18" s="17"/>
    </row>
    <row r="19" spans="1:26" ht="47.25" customHeight="1" x14ac:dyDescent="0.25">
      <c r="A19" s="19" t="s">
        <v>6</v>
      </c>
      <c r="B19" s="101" t="s">
        <v>49</v>
      </c>
      <c r="C19" s="41" t="s">
        <v>83</v>
      </c>
      <c r="D19" s="87" t="s">
        <v>7</v>
      </c>
      <c r="E19" s="22">
        <v>3</v>
      </c>
      <c r="F19" s="22"/>
      <c r="G19" s="91" t="s">
        <v>76</v>
      </c>
      <c r="H19" s="17"/>
      <c r="I19" s="20">
        <v>32530.959999999999</v>
      </c>
      <c r="J19" s="25"/>
      <c r="K19" s="20">
        <f t="shared" si="1"/>
        <v>-32530.959999999999</v>
      </c>
      <c r="L19" s="21"/>
      <c r="M19" s="25"/>
      <c r="N19" s="18"/>
      <c r="O19" s="16"/>
      <c r="P19" s="16"/>
      <c r="Q19" s="16"/>
      <c r="R19" s="26"/>
      <c r="S19" s="27"/>
      <c r="T19" s="28"/>
      <c r="U19" s="23"/>
      <c r="V19" s="29"/>
      <c r="W19" s="89"/>
      <c r="X19" s="89"/>
      <c r="Y19" s="26"/>
      <c r="Z19" s="17"/>
    </row>
    <row r="20" spans="1:26" ht="48" customHeight="1" x14ac:dyDescent="0.25">
      <c r="A20" s="19" t="s">
        <v>13</v>
      </c>
      <c r="B20" s="102"/>
      <c r="C20" s="41" t="s">
        <v>84</v>
      </c>
      <c r="D20" s="87" t="s">
        <v>7</v>
      </c>
      <c r="E20" s="22">
        <v>1</v>
      </c>
      <c r="F20" s="22"/>
      <c r="G20" s="92"/>
      <c r="H20" s="17"/>
      <c r="I20" s="20">
        <v>2678.36</v>
      </c>
      <c r="J20" s="25"/>
      <c r="K20" s="20">
        <f t="shared" si="1"/>
        <v>-2678.36</v>
      </c>
      <c r="L20" s="21"/>
      <c r="M20" s="25"/>
      <c r="N20" s="18"/>
      <c r="O20" s="16"/>
      <c r="P20" s="16"/>
      <c r="Q20" s="16"/>
      <c r="R20" s="26"/>
      <c r="S20" s="27"/>
      <c r="T20" s="28"/>
      <c r="U20" s="23"/>
      <c r="V20" s="29"/>
      <c r="W20" s="89"/>
      <c r="X20" s="89"/>
      <c r="Y20" s="26"/>
      <c r="Z20" s="17"/>
    </row>
    <row r="21" spans="1:26" ht="33" customHeight="1" x14ac:dyDescent="0.25">
      <c r="A21" s="19" t="s">
        <v>14</v>
      </c>
      <c r="B21" s="102"/>
      <c r="C21" s="41" t="s">
        <v>85</v>
      </c>
      <c r="D21" s="22" t="s">
        <v>7</v>
      </c>
      <c r="E21" s="22">
        <v>1</v>
      </c>
      <c r="F21" s="22"/>
      <c r="G21" s="92"/>
      <c r="H21" s="17"/>
      <c r="I21" s="20">
        <v>23554.14</v>
      </c>
      <c r="J21" s="25"/>
      <c r="K21" s="20">
        <f t="shared" si="1"/>
        <v>-23554.14</v>
      </c>
      <c r="L21" s="21"/>
      <c r="M21" s="25"/>
      <c r="N21" s="18"/>
      <c r="O21" s="16"/>
      <c r="P21" s="16"/>
      <c r="Q21" s="16"/>
      <c r="R21" s="26"/>
      <c r="S21" s="27"/>
      <c r="T21" s="28"/>
      <c r="U21" s="23"/>
      <c r="V21" s="29"/>
      <c r="W21" s="89"/>
      <c r="X21" s="89"/>
      <c r="Y21" s="26"/>
      <c r="Z21" s="17"/>
    </row>
    <row r="22" spans="1:26" ht="33.75" customHeight="1" x14ac:dyDescent="0.25">
      <c r="A22" s="19" t="s">
        <v>15</v>
      </c>
      <c r="B22" s="103"/>
      <c r="C22" s="41" t="s">
        <v>86</v>
      </c>
      <c r="D22" s="87" t="s">
        <v>7</v>
      </c>
      <c r="E22" s="87">
        <v>1</v>
      </c>
      <c r="F22" s="22"/>
      <c r="G22" s="93"/>
      <c r="H22" s="17"/>
      <c r="I22" s="20">
        <v>19804.490000000002</v>
      </c>
      <c r="J22" s="25"/>
      <c r="K22" s="20">
        <f t="shared" si="1"/>
        <v>-19804.490000000002</v>
      </c>
      <c r="L22" s="21"/>
      <c r="M22" s="25"/>
      <c r="N22" s="18"/>
      <c r="O22" s="16"/>
      <c r="P22" s="16"/>
      <c r="Q22" s="16"/>
      <c r="R22" s="26"/>
      <c r="S22" s="27"/>
      <c r="T22" s="28"/>
      <c r="U22" s="23"/>
      <c r="V22" s="29"/>
      <c r="W22" s="89"/>
      <c r="X22" s="89"/>
      <c r="Y22" s="26"/>
      <c r="Z22" s="17"/>
    </row>
    <row r="23" spans="1:26" ht="22.5" customHeight="1" x14ac:dyDescent="0.25">
      <c r="A23" s="100" t="s">
        <v>72</v>
      </c>
      <c r="B23" s="100"/>
      <c r="C23" s="100"/>
      <c r="D23" s="22"/>
      <c r="E23" s="22"/>
      <c r="F23" s="22"/>
      <c r="G23" s="22"/>
      <c r="H23" s="17"/>
      <c r="I23" s="25">
        <f>SUM(I24:I26)</f>
        <v>2211.44</v>
      </c>
      <c r="J23" s="25">
        <f>SUM(J24:J26)</f>
        <v>0</v>
      </c>
      <c r="K23" s="25">
        <f>SUM(K24:K26)</f>
        <v>-2211.44</v>
      </c>
      <c r="L23" s="21"/>
      <c r="M23" s="25">
        <f t="shared" ref="M23" si="3">M24</f>
        <v>0</v>
      </c>
      <c r="N23" s="25">
        <f t="shared" ref="N23" si="4">N24</f>
        <v>0</v>
      </c>
      <c r="O23" s="25">
        <f t="shared" ref="O23" si="5">O24</f>
        <v>0</v>
      </c>
      <c r="P23" s="25">
        <f t="shared" ref="P23" si="6">P24</f>
        <v>0</v>
      </c>
      <c r="Q23" s="30"/>
      <c r="R23" s="26"/>
      <c r="S23" s="31"/>
      <c r="T23" s="31"/>
      <c r="U23" s="32"/>
      <c r="V23" s="33"/>
      <c r="W23" s="65"/>
      <c r="X23" s="65"/>
      <c r="Y23" s="26"/>
      <c r="Z23" s="17"/>
    </row>
    <row r="24" spans="1:26" ht="49.5" customHeight="1" x14ac:dyDescent="0.25">
      <c r="A24" s="19" t="s">
        <v>8</v>
      </c>
      <c r="B24" s="101" t="s">
        <v>49</v>
      </c>
      <c r="C24" s="41" t="s">
        <v>87</v>
      </c>
      <c r="D24" s="81" t="s">
        <v>7</v>
      </c>
      <c r="E24" s="81">
        <v>1</v>
      </c>
      <c r="F24" s="22"/>
      <c r="G24" s="91" t="s">
        <v>76</v>
      </c>
      <c r="H24" s="17"/>
      <c r="I24" s="20">
        <v>1008.12</v>
      </c>
      <c r="J24" s="20">
        <v>0</v>
      </c>
      <c r="K24" s="20">
        <f>J24-I24</f>
        <v>-1008.12</v>
      </c>
      <c r="L24" s="21"/>
      <c r="M24" s="20">
        <f>J24</f>
        <v>0</v>
      </c>
      <c r="N24" s="43"/>
      <c r="O24" s="43"/>
      <c r="P24" s="43"/>
      <c r="Q24" s="30"/>
      <c r="R24" s="51"/>
      <c r="S24" s="40"/>
      <c r="T24" s="63"/>
      <c r="U24" s="64"/>
      <c r="V24" s="43"/>
      <c r="W24" s="49"/>
      <c r="X24" s="1"/>
      <c r="Y24" s="65"/>
      <c r="Z24" s="17"/>
    </row>
    <row r="25" spans="1:26" ht="35.25" customHeight="1" x14ac:dyDescent="0.25">
      <c r="A25" s="19" t="s">
        <v>69</v>
      </c>
      <c r="B25" s="102"/>
      <c r="C25" s="41" t="s">
        <v>88</v>
      </c>
      <c r="D25" s="74" t="s">
        <v>7</v>
      </c>
      <c r="E25" s="74">
        <v>2</v>
      </c>
      <c r="F25" s="74"/>
      <c r="G25" s="92"/>
      <c r="H25" s="62"/>
      <c r="I25" s="56">
        <v>1003.43</v>
      </c>
      <c r="J25" s="56"/>
      <c r="K25" s="20">
        <f t="shared" ref="K25:K30" si="7">J25-I25</f>
        <v>-1003.43</v>
      </c>
      <c r="L25" s="76"/>
      <c r="M25" s="56"/>
      <c r="N25" s="58"/>
      <c r="O25" s="58"/>
      <c r="P25" s="58"/>
      <c r="Q25" s="55"/>
      <c r="R25" s="54"/>
      <c r="S25" s="59"/>
      <c r="T25" s="60"/>
      <c r="U25" s="61"/>
      <c r="V25" s="58"/>
      <c r="W25" s="49"/>
      <c r="X25" s="73"/>
      <c r="Y25" s="75"/>
      <c r="Z25" s="17"/>
    </row>
    <row r="26" spans="1:26" ht="48" customHeight="1" x14ac:dyDescent="0.25">
      <c r="A26" s="19" t="s">
        <v>70</v>
      </c>
      <c r="B26" s="102"/>
      <c r="C26" s="41" t="s">
        <v>89</v>
      </c>
      <c r="D26" s="81" t="s">
        <v>7</v>
      </c>
      <c r="E26" s="81">
        <v>2</v>
      </c>
      <c r="F26" s="74"/>
      <c r="G26" s="92"/>
      <c r="H26" s="62"/>
      <c r="I26" s="56">
        <v>199.89</v>
      </c>
      <c r="J26" s="56"/>
      <c r="K26" s="20">
        <f t="shared" si="7"/>
        <v>-199.89</v>
      </c>
      <c r="L26" s="76"/>
      <c r="M26" s="56"/>
      <c r="N26" s="58"/>
      <c r="O26" s="58"/>
      <c r="P26" s="58"/>
      <c r="Q26" s="55"/>
      <c r="R26" s="54"/>
      <c r="S26" s="59"/>
      <c r="T26" s="60"/>
      <c r="U26" s="61"/>
      <c r="V26" s="58"/>
      <c r="W26" s="49"/>
      <c r="X26" s="73"/>
      <c r="Y26" s="75"/>
      <c r="Z26" s="17"/>
    </row>
    <row r="27" spans="1:26" x14ac:dyDescent="0.25">
      <c r="A27" s="100" t="s">
        <v>73</v>
      </c>
      <c r="B27" s="100"/>
      <c r="C27" s="100"/>
      <c r="D27" s="55"/>
      <c r="E27" s="55"/>
      <c r="F27" s="55"/>
      <c r="G27" s="90"/>
      <c r="H27" s="62"/>
      <c r="I27" s="66">
        <f>SUM(I28:I30)</f>
        <v>49278.78</v>
      </c>
      <c r="J27" s="66">
        <f>SUM(J28:J30)</f>
        <v>0</v>
      </c>
      <c r="K27" s="66">
        <f>SUM(K28:K30)</f>
        <v>-49278.78</v>
      </c>
      <c r="L27" s="57"/>
      <c r="M27" s="66"/>
      <c r="N27" s="58"/>
      <c r="O27" s="58"/>
      <c r="P27" s="58"/>
      <c r="Q27" s="55"/>
      <c r="R27" s="54"/>
      <c r="S27" s="59"/>
      <c r="T27" s="60"/>
      <c r="U27" s="61"/>
      <c r="V27" s="58"/>
      <c r="W27" s="49"/>
      <c r="X27" s="1"/>
      <c r="Y27" s="65"/>
      <c r="Z27" s="17"/>
    </row>
    <row r="28" spans="1:26" ht="48" customHeight="1" x14ac:dyDescent="0.25">
      <c r="A28" s="19" t="s">
        <v>12</v>
      </c>
      <c r="B28" s="101" t="s">
        <v>49</v>
      </c>
      <c r="C28" s="41" t="s">
        <v>91</v>
      </c>
      <c r="D28" s="74" t="s">
        <v>7</v>
      </c>
      <c r="E28" s="74">
        <v>2</v>
      </c>
      <c r="F28" s="55"/>
      <c r="G28" s="94" t="s">
        <v>76</v>
      </c>
      <c r="H28" s="62"/>
      <c r="I28" s="56">
        <v>32.08</v>
      </c>
      <c r="J28" s="56"/>
      <c r="K28" s="56">
        <f t="shared" si="7"/>
        <v>-32.08</v>
      </c>
      <c r="L28" s="57"/>
      <c r="M28" s="66"/>
      <c r="N28" s="58"/>
      <c r="O28" s="58"/>
      <c r="P28" s="58"/>
      <c r="Q28" s="55"/>
      <c r="R28" s="54"/>
      <c r="S28" s="59"/>
      <c r="T28" s="60"/>
      <c r="U28" s="61"/>
      <c r="V28" s="58"/>
      <c r="W28" s="49"/>
      <c r="X28" s="73"/>
      <c r="Y28" s="75"/>
      <c r="Z28" s="17"/>
    </row>
    <row r="29" spans="1:26" ht="48.75" customHeight="1" x14ac:dyDescent="0.25">
      <c r="A29" s="88" t="s">
        <v>65</v>
      </c>
      <c r="B29" s="102"/>
      <c r="C29" s="41" t="s">
        <v>92</v>
      </c>
      <c r="D29" s="87" t="s">
        <v>7</v>
      </c>
      <c r="E29" s="74">
        <v>1</v>
      </c>
      <c r="F29" s="55"/>
      <c r="G29" s="94"/>
      <c r="H29" s="62"/>
      <c r="I29" s="56">
        <v>501.71</v>
      </c>
      <c r="J29" s="56"/>
      <c r="K29" s="56">
        <f t="shared" si="7"/>
        <v>-501.71</v>
      </c>
      <c r="L29" s="57"/>
      <c r="M29" s="66"/>
      <c r="N29" s="58"/>
      <c r="O29" s="58"/>
      <c r="P29" s="58"/>
      <c r="Q29" s="55"/>
      <c r="R29" s="54"/>
      <c r="S29" s="59"/>
      <c r="T29" s="60"/>
      <c r="U29" s="61"/>
      <c r="V29" s="58"/>
      <c r="W29" s="49"/>
      <c r="X29" s="73"/>
      <c r="Y29" s="75"/>
      <c r="Z29" s="17"/>
    </row>
    <row r="30" spans="1:26" ht="48.75" customHeight="1" x14ac:dyDescent="0.25">
      <c r="A30" s="19" t="s">
        <v>90</v>
      </c>
      <c r="B30" s="102"/>
      <c r="C30" s="41" t="s">
        <v>93</v>
      </c>
      <c r="D30" s="87" t="s">
        <v>11</v>
      </c>
      <c r="E30" s="74">
        <v>1</v>
      </c>
      <c r="F30" s="55"/>
      <c r="G30" s="94"/>
      <c r="H30" s="62"/>
      <c r="I30" s="56">
        <v>48744.99</v>
      </c>
      <c r="J30" s="56"/>
      <c r="K30" s="56">
        <f t="shared" si="7"/>
        <v>-48744.99</v>
      </c>
      <c r="L30" s="57"/>
      <c r="M30" s="66"/>
      <c r="N30" s="58"/>
      <c r="O30" s="58"/>
      <c r="P30" s="58"/>
      <c r="Q30" s="55"/>
      <c r="R30" s="54"/>
      <c r="S30" s="59"/>
      <c r="T30" s="60"/>
      <c r="U30" s="61"/>
      <c r="V30" s="58"/>
      <c r="W30" s="49"/>
      <c r="X30" s="73"/>
      <c r="Y30" s="75"/>
      <c r="Z30" s="17"/>
    </row>
    <row r="31" spans="1:26" x14ac:dyDescent="0.25">
      <c r="A31" s="100" t="s">
        <v>74</v>
      </c>
      <c r="B31" s="100"/>
      <c r="C31" s="100"/>
      <c r="D31" s="74"/>
      <c r="E31" s="74"/>
      <c r="F31" s="74"/>
      <c r="G31" s="74"/>
      <c r="H31" s="62"/>
      <c r="I31" s="66">
        <f>SUM(I32:I33)</f>
        <v>5292.99</v>
      </c>
      <c r="J31" s="66">
        <f>SUM(J32:J33)</f>
        <v>0</v>
      </c>
      <c r="K31" s="66">
        <f>SUM(K32:K33)</f>
        <v>-5292.99</v>
      </c>
      <c r="L31" s="21"/>
      <c r="M31" s="20"/>
      <c r="N31" s="58"/>
      <c r="O31" s="58"/>
      <c r="P31" s="58"/>
      <c r="Q31" s="55"/>
      <c r="R31" s="54"/>
      <c r="S31" s="59"/>
      <c r="T31" s="60"/>
      <c r="U31" s="61"/>
      <c r="V31" s="58"/>
      <c r="W31" s="49"/>
      <c r="X31" s="73"/>
      <c r="Y31" s="75"/>
      <c r="Z31" s="17"/>
    </row>
    <row r="32" spans="1:26" ht="33.75" customHeight="1" x14ac:dyDescent="0.25">
      <c r="A32" s="34" t="s">
        <v>16</v>
      </c>
      <c r="B32" s="101" t="s">
        <v>49</v>
      </c>
      <c r="C32" s="41" t="s">
        <v>94</v>
      </c>
      <c r="D32" s="74" t="s">
        <v>18</v>
      </c>
      <c r="E32" s="74">
        <v>1</v>
      </c>
      <c r="F32" s="74"/>
      <c r="G32" s="91" t="s">
        <v>76</v>
      </c>
      <c r="H32" s="62"/>
      <c r="I32" s="56">
        <v>2042.93</v>
      </c>
      <c r="J32" s="20">
        <v>0</v>
      </c>
      <c r="K32" s="20">
        <f>J32-I32</f>
        <v>-2042.93</v>
      </c>
      <c r="L32" s="21"/>
      <c r="M32" s="20"/>
      <c r="N32" s="58"/>
      <c r="O32" s="58"/>
      <c r="P32" s="58"/>
      <c r="Q32" s="55"/>
      <c r="R32" s="54"/>
      <c r="S32" s="59"/>
      <c r="T32" s="60"/>
      <c r="U32" s="61"/>
      <c r="V32" s="58"/>
      <c r="W32" s="49"/>
      <c r="X32" s="73"/>
      <c r="Y32" s="75"/>
      <c r="Z32" s="17"/>
    </row>
    <row r="33" spans="1:26" ht="29.25" customHeight="1" x14ac:dyDescent="0.25">
      <c r="A33" s="34" t="s">
        <v>17</v>
      </c>
      <c r="B33" s="102"/>
      <c r="C33" s="41" t="s">
        <v>95</v>
      </c>
      <c r="D33" s="74" t="s">
        <v>18</v>
      </c>
      <c r="E33" s="74">
        <v>1</v>
      </c>
      <c r="F33" s="74"/>
      <c r="G33" s="92"/>
      <c r="H33" s="62"/>
      <c r="I33" s="56">
        <v>3250.06</v>
      </c>
      <c r="J33" s="20">
        <v>0</v>
      </c>
      <c r="K33" s="20">
        <f t="shared" ref="K33" si="8">J33-I33</f>
        <v>-3250.06</v>
      </c>
      <c r="L33" s="21"/>
      <c r="M33" s="20"/>
      <c r="N33" s="58"/>
      <c r="O33" s="58"/>
      <c r="P33" s="58"/>
      <c r="Q33" s="55"/>
      <c r="R33" s="54"/>
      <c r="S33" s="59"/>
      <c r="T33" s="60"/>
      <c r="U33" s="61"/>
      <c r="V33" s="58"/>
      <c r="W33" s="49"/>
      <c r="X33" s="73"/>
      <c r="Y33" s="75"/>
      <c r="Z33" s="17"/>
    </row>
    <row r="34" spans="1:26" s="42" customFormat="1" ht="21.75" customHeight="1" x14ac:dyDescent="0.25">
      <c r="A34" s="112" t="s">
        <v>50</v>
      </c>
      <c r="B34" s="112"/>
      <c r="C34" s="35" t="s">
        <v>51</v>
      </c>
      <c r="D34" s="36" t="s">
        <v>51</v>
      </c>
      <c r="E34" s="36" t="s">
        <v>51</v>
      </c>
      <c r="F34" s="36" t="s">
        <v>51</v>
      </c>
      <c r="G34" s="36" t="s">
        <v>51</v>
      </c>
      <c r="H34" s="37"/>
      <c r="I34" s="38">
        <f>I14+I18+I23+I27+I31</f>
        <v>440705.51</v>
      </c>
      <c r="J34" s="38">
        <f>J14+J18+J23+J27+J31</f>
        <v>0</v>
      </c>
      <c r="K34" s="38">
        <f>K14+K18+K23+K27+K31</f>
        <v>-440705.51</v>
      </c>
      <c r="L34" s="36" t="s">
        <v>51</v>
      </c>
      <c r="M34" s="38">
        <f>M14+M18+M23+M27</f>
        <v>0</v>
      </c>
      <c r="N34" s="38">
        <v>0</v>
      </c>
      <c r="O34" s="36" t="s">
        <v>10</v>
      </c>
      <c r="P34" s="36" t="s">
        <v>10</v>
      </c>
      <c r="Q34" s="39"/>
      <c r="R34" s="39"/>
      <c r="S34" s="39"/>
      <c r="T34" s="39"/>
      <c r="U34" s="40"/>
      <c r="V34" s="40"/>
      <c r="W34" s="39"/>
      <c r="X34" s="39"/>
      <c r="Y34" s="41"/>
      <c r="Z34" s="39"/>
    </row>
    <row r="35" spans="1:26" ht="19.5" customHeight="1" x14ac:dyDescent="0.25">
      <c r="A35" s="108" t="s">
        <v>52</v>
      </c>
      <c r="B35" s="109"/>
      <c r="C35" s="109"/>
      <c r="D35" s="109"/>
      <c r="E35" s="110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6"/>
    </row>
    <row r="36" spans="1:26" ht="18.75" customHeight="1" x14ac:dyDescent="0.25">
      <c r="A36" s="22" t="s">
        <v>6</v>
      </c>
      <c r="B36" s="114" t="s">
        <v>53</v>
      </c>
      <c r="C36" s="115"/>
      <c r="D36" s="22" t="s">
        <v>54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82">
        <v>813.96</v>
      </c>
      <c r="R36" s="44">
        <v>912.15000000000009</v>
      </c>
      <c r="S36" s="30"/>
      <c r="T36" s="43"/>
      <c r="U36" s="43"/>
      <c r="V36" s="43"/>
      <c r="W36" s="43"/>
      <c r="X36" s="43"/>
      <c r="Y36" s="47"/>
      <c r="Z36" s="16"/>
    </row>
    <row r="37" spans="1:26" ht="18" customHeight="1" x14ac:dyDescent="0.25">
      <c r="A37" s="22" t="s">
        <v>13</v>
      </c>
      <c r="B37" s="113" t="s">
        <v>55</v>
      </c>
      <c r="C37" s="113"/>
      <c r="D37" s="15" t="s">
        <v>54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83">
        <v>812.25</v>
      </c>
      <c r="R37" s="77">
        <v>910.44</v>
      </c>
      <c r="S37" s="16"/>
      <c r="T37" s="45"/>
      <c r="U37" s="45"/>
      <c r="V37" s="45"/>
      <c r="W37" s="45"/>
      <c r="X37" s="45"/>
      <c r="Y37" s="69"/>
      <c r="Z37" s="16"/>
    </row>
    <row r="38" spans="1:26" ht="27.75" customHeight="1" x14ac:dyDescent="0.25">
      <c r="A38" s="22" t="s">
        <v>14</v>
      </c>
      <c r="B38" s="116" t="s">
        <v>56</v>
      </c>
      <c r="C38" s="117"/>
      <c r="D38" s="15" t="s">
        <v>54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84">
        <v>161.6</v>
      </c>
      <c r="R38" s="46">
        <v>165.24</v>
      </c>
      <c r="S38" s="16"/>
      <c r="T38" s="45"/>
      <c r="U38" s="45"/>
      <c r="V38" s="45"/>
      <c r="W38" s="45"/>
      <c r="X38" s="45"/>
      <c r="Y38" s="47"/>
      <c r="Z38" s="16"/>
    </row>
    <row r="39" spans="1:26" ht="29.25" customHeight="1" x14ac:dyDescent="0.25">
      <c r="A39" s="13" t="s">
        <v>15</v>
      </c>
      <c r="B39" s="118" t="s">
        <v>57</v>
      </c>
      <c r="C39" s="118"/>
      <c r="D39" s="22" t="s">
        <v>58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85">
        <v>173.13</v>
      </c>
      <c r="R39" s="44">
        <v>173.06</v>
      </c>
      <c r="S39" s="44"/>
      <c r="T39" s="43"/>
      <c r="U39" s="43"/>
      <c r="V39" s="43"/>
      <c r="W39" s="43"/>
      <c r="X39" s="43"/>
      <c r="Y39" s="41"/>
      <c r="Z39" s="16"/>
    </row>
    <row r="40" spans="1:26" x14ac:dyDescent="0.25">
      <c r="A40" s="22" t="s">
        <v>59</v>
      </c>
      <c r="B40" s="104" t="s">
        <v>60</v>
      </c>
      <c r="C40" s="104"/>
      <c r="D40" s="13" t="s">
        <v>61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8">
        <v>0</v>
      </c>
      <c r="S40" s="86">
        <v>56.4</v>
      </c>
      <c r="T40" s="13">
        <v>56.41</v>
      </c>
      <c r="U40" s="23" t="s">
        <v>10</v>
      </c>
      <c r="V40" s="23" t="s">
        <v>10</v>
      </c>
      <c r="W40" s="40"/>
      <c r="X40" s="40"/>
      <c r="Y40" s="49"/>
      <c r="Z40" s="16"/>
    </row>
    <row r="41" spans="1:26" ht="15" customHeight="1" x14ac:dyDescent="0.25">
      <c r="A41" s="22" t="s">
        <v>62</v>
      </c>
      <c r="B41" s="113" t="s">
        <v>63</v>
      </c>
      <c r="C41" s="113"/>
      <c r="D41" s="15" t="s">
        <v>64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50">
        <v>0</v>
      </c>
      <c r="S41" s="45"/>
      <c r="T41" s="45"/>
      <c r="U41" s="45"/>
      <c r="V41" s="45"/>
      <c r="W41" s="67">
        <v>0</v>
      </c>
      <c r="X41" s="67">
        <v>0</v>
      </c>
      <c r="Y41" s="51" t="s">
        <v>66</v>
      </c>
      <c r="Z41" s="16"/>
    </row>
    <row r="43" spans="1:26" x14ac:dyDescent="0.25">
      <c r="D43" s="7"/>
      <c r="M43" s="52"/>
    </row>
    <row r="44" spans="1:26" s="78" customFormat="1" ht="116.25" customHeight="1" x14ac:dyDescent="0.3">
      <c r="B44" s="79" t="s">
        <v>19</v>
      </c>
      <c r="C44" s="95" t="s">
        <v>96</v>
      </c>
      <c r="D44" s="96"/>
      <c r="E44" s="96"/>
      <c r="F44" s="96"/>
      <c r="G44" s="96"/>
      <c r="H44" s="96"/>
      <c r="I44" s="96"/>
      <c r="J44" s="96"/>
      <c r="K44" s="96"/>
      <c r="L44" s="96"/>
      <c r="M44" s="80"/>
      <c r="N44" s="80"/>
      <c r="O44" s="80"/>
      <c r="P44" s="80"/>
      <c r="Q44" s="80"/>
    </row>
    <row r="45" spans="1:26" x14ac:dyDescent="0.25">
      <c r="D45" s="7"/>
      <c r="H45" s="53"/>
    </row>
    <row r="46" spans="1:26" x14ac:dyDescent="0.25">
      <c r="D46" s="7"/>
      <c r="H46" s="53"/>
    </row>
    <row r="47" spans="1:26" x14ac:dyDescent="0.25">
      <c r="D47" s="7"/>
      <c r="H47" s="53"/>
    </row>
    <row r="48" spans="1:26" x14ac:dyDescent="0.25">
      <c r="D48" s="7"/>
    </row>
    <row r="49" spans="4:4" x14ac:dyDescent="0.25">
      <c r="D49" s="7"/>
    </row>
    <row r="63" spans="4:4" x14ac:dyDescent="0.25">
      <c r="D63" s="7"/>
    </row>
    <row r="64" spans="4:4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</sheetData>
  <sheetProtection algorithmName="SHA-512" hashValue="gfDUikYXVBGU76iBfNp9GPNrkKUJ4mA7IqEGO8vXEvAT6LEx95B0BChursiYOwkzOVCZOIAzHVKzoBrK8b0nRw==" saltValue="RRJTYCi3g7RhXC3a1zS6/w==" spinCount="100000" sheet="1" objects="1" scenarios="1"/>
  <mergeCells count="54">
    <mergeCell ref="B40:C40"/>
    <mergeCell ref="B41:C41"/>
    <mergeCell ref="B36:C36"/>
    <mergeCell ref="A31:C31"/>
    <mergeCell ref="B32:B33"/>
    <mergeCell ref="B38:C38"/>
    <mergeCell ref="B39:C39"/>
    <mergeCell ref="U10:V10"/>
    <mergeCell ref="W10:X10"/>
    <mergeCell ref="A13:E13"/>
    <mergeCell ref="Q9:X9"/>
    <mergeCell ref="A14:C14"/>
    <mergeCell ref="K10:K11"/>
    <mergeCell ref="L10:L11"/>
    <mergeCell ref="M10:N10"/>
    <mergeCell ref="O10:O11"/>
    <mergeCell ref="A9:A11"/>
    <mergeCell ref="Y9:Y11"/>
    <mergeCell ref="Z9:Z11"/>
    <mergeCell ref="B10:B11"/>
    <mergeCell ref="C10:C11"/>
    <mergeCell ref="D10:D11"/>
    <mergeCell ref="E10:F10"/>
    <mergeCell ref="G10:G11"/>
    <mergeCell ref="I10:I11"/>
    <mergeCell ref="J10:J11"/>
    <mergeCell ref="B9:G9"/>
    <mergeCell ref="H9:H11"/>
    <mergeCell ref="I9:L9"/>
    <mergeCell ref="M9:P9"/>
    <mergeCell ref="P10:P11"/>
    <mergeCell ref="Q10:R10"/>
    <mergeCell ref="S10:T10"/>
    <mergeCell ref="A1:N1"/>
    <mergeCell ref="A2:N2"/>
    <mergeCell ref="A3:N3"/>
    <mergeCell ref="A4:N4"/>
    <mergeCell ref="A6:N6"/>
    <mergeCell ref="G15:G17"/>
    <mergeCell ref="G19:G22"/>
    <mergeCell ref="G28:G30"/>
    <mergeCell ref="C44:L44"/>
    <mergeCell ref="G32:G33"/>
    <mergeCell ref="A18:C18"/>
    <mergeCell ref="B24:B26"/>
    <mergeCell ref="G24:G26"/>
    <mergeCell ref="B28:B30"/>
    <mergeCell ref="B15:B17"/>
    <mergeCell ref="B19:B22"/>
    <mergeCell ref="A34:B34"/>
    <mergeCell ref="B37:C37"/>
    <mergeCell ref="A23:C23"/>
    <mergeCell ref="A27:C27"/>
    <mergeCell ref="A35:E35"/>
  </mergeCells>
  <pageMargins left="0" right="0" top="0" bottom="0" header="0.31496062992125984" footer="0.31496062992125984"/>
  <pageSetup paperSize="9" scale="77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2023-12-15T11:10:32Z</dcterms:modified>
</cp:coreProperties>
</file>